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5480" windowHeight="11640" activeTab="0"/>
  </bookViews>
  <sheets>
    <sheet name="Berechnung" sheetId="1" r:id="rId1"/>
    <sheet name="Gleise" sheetId="2" r:id="rId2"/>
  </sheets>
  <definedNames>
    <definedName name="Aussenradius">'Berechnung'!$C$6</definedName>
    <definedName name="Bettung">'Berechnung'!$C$7</definedName>
    <definedName name="Innenradius">'Berechnung'!$C$5</definedName>
    <definedName name="SAbstand">'Berechnung'!$C$8</definedName>
    <definedName name="Sicherheitsabstand">'Berechnung'!$C$8</definedName>
    <definedName name="Steigung">'Berechnung'!$C$9</definedName>
    <definedName name="xxx">'Gleise'!$B$1:$C$10</definedName>
  </definedNames>
  <calcPr fullCalcOnLoad="1"/>
</workbook>
</file>

<file path=xl/sharedStrings.xml><?xml version="1.0" encoding="utf-8"?>
<sst xmlns="http://schemas.openxmlformats.org/spreadsheetml/2006/main" count="61" uniqueCount="52">
  <si>
    <t>←</t>
  </si>
  <si>
    <t>Märklin C-Gleis R1</t>
  </si>
  <si>
    <t>Märklin C-Gleis R2</t>
  </si>
  <si>
    <t>Märklin C-Gleis R3</t>
  </si>
  <si>
    <t>Märklin C-Gleis R4</t>
  </si>
  <si>
    <t>Märklin C-Gleis R5</t>
  </si>
  <si>
    <t>Gleis Innenradius:</t>
  </si>
  <si>
    <t>Gleis Aussenradius:</t>
  </si>
  <si>
    <t>Breite der Gleisbettung:</t>
  </si>
  <si>
    <t>Brett Breite:</t>
  </si>
  <si>
    <t>Brett Länge:</t>
  </si>
  <si>
    <t>Märklin M-Gleis</t>
  </si>
  <si>
    <t>Märklin C-Gleis</t>
  </si>
  <si>
    <t>Märklin K-Gleis</t>
  </si>
  <si>
    <t>Wendel Aussenradius:</t>
  </si>
  <si>
    <t>Wendel Innenradius:</t>
  </si>
  <si>
    <t>Sicherheitsabstand:</t>
  </si>
  <si>
    <t>H0: 5mm, N: 3mm, Z: 2mm</t>
  </si>
  <si>
    <t>Berechnung der Bretter für den Gleiswendel</t>
  </si>
  <si>
    <t>Versatz:</t>
  </si>
  <si>
    <t>Märklin K-Gleis 2210 (Industrieradius)</t>
  </si>
  <si>
    <t>Märklin K-Gleis 2221</t>
  </si>
  <si>
    <t>Märklin K-Gleis 2231</t>
  </si>
  <si>
    <t>Märklin K-Gleis 2241</t>
  </si>
  <si>
    <t>Märklin K-Gleis 2251</t>
  </si>
  <si>
    <t>Radius</t>
  </si>
  <si>
    <t>Gleisbett</t>
  </si>
  <si>
    <t>Höhe S'Oberkante</t>
  </si>
  <si>
    <t>Trassenbrettstärke</t>
  </si>
  <si>
    <t>min. Höhendifferenz</t>
  </si>
  <si>
    <t>Lichte Höhe bei Fahrdraht</t>
  </si>
  <si>
    <t>(Minimum nach NEM)</t>
  </si>
  <si>
    <t>Märklin M-Gleis mit O'leitg.</t>
  </si>
  <si>
    <t>Märklin C-Gleis mit O'leitg.</t>
  </si>
  <si>
    <t>Märklin K-Gleis* mit O'leitg.</t>
  </si>
  <si>
    <t>Märklin M-Gleis ohne O'leitg.</t>
  </si>
  <si>
    <t>Märklin C-Gleis ohne O'leitg.</t>
  </si>
  <si>
    <t>Märklin K-Gleis* ohne O'leitg.</t>
  </si>
  <si>
    <t>min.Höhendifferenz p. 360°:</t>
  </si>
  <si>
    <t>Steigung Innengleis:</t>
  </si>
  <si>
    <t>Steigung Außengleis:</t>
  </si>
  <si>
    <t>Sicherheitsabstand</t>
  </si>
  <si>
    <t>*bei 3 mm Gleisbett</t>
  </si>
  <si>
    <t>Höhen-Mass</t>
  </si>
  <si>
    <t>Lichte Höhe (Min. n. NEM)</t>
  </si>
  <si>
    <t>Roco 2.5mm R2</t>
  </si>
  <si>
    <t>Roco 2.5mm R3</t>
  </si>
  <si>
    <t>Roco 2.5mm R4</t>
  </si>
  <si>
    <t>Roco 2.5mm R5</t>
  </si>
  <si>
    <t>Roco 2.5mm</t>
  </si>
  <si>
    <t xml:space="preserve">Roco 2.5mm* mit Oberleitung </t>
  </si>
  <si>
    <t xml:space="preserve">Roco 2.5mm* ohne Oberleitung </t>
  </si>
</sst>
</file>

<file path=xl/styles.xml><?xml version="1.0" encoding="utf-8"?>
<styleSheet xmlns="http://schemas.openxmlformats.org/spreadsheetml/2006/main">
  <numFmts count="2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\ &quot;mm&quot;"/>
    <numFmt numFmtId="173" formatCode="0.0%"/>
    <numFmt numFmtId="174" formatCode="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5">
    <font>
      <sz val="10"/>
      <name val="Arial"/>
      <family val="0"/>
    </font>
    <font>
      <sz val="8"/>
      <name val="Tahoma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172" fontId="0" fillId="2" borderId="1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172" fontId="0" fillId="3" borderId="1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172" fontId="0" fillId="3" borderId="1" xfId="0" applyNumberFormat="1" applyFill="1" applyBorder="1" applyAlignment="1" applyProtection="1">
      <alignment horizontal="right" vertical="center"/>
      <protection locked="0"/>
    </xf>
    <xf numFmtId="173" fontId="0" fillId="2" borderId="1" xfId="0" applyNumberFormat="1" applyFill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72" fontId="0" fillId="4" borderId="0" xfId="0" applyNumberFormat="1" applyFill="1" applyAlignment="1" applyProtection="1">
      <alignment/>
      <protection locked="0"/>
    </xf>
    <xf numFmtId="172" fontId="0" fillId="4" borderId="0" xfId="0" applyNumberFormat="1" applyFill="1" applyAlignment="1">
      <alignment/>
    </xf>
    <xf numFmtId="0" fontId="4" fillId="4" borderId="0" xfId="0" applyFont="1" applyFill="1" applyAlignment="1">
      <alignment horizontal="right"/>
    </xf>
    <xf numFmtId="172" fontId="0" fillId="4" borderId="0" xfId="0" applyNumberFormat="1" applyFill="1" applyAlignment="1" applyProtection="1">
      <alignment/>
      <protection locked="0"/>
    </xf>
    <xf numFmtId="0" fontId="0" fillId="4" borderId="0" xfId="0" applyFill="1" applyAlignment="1">
      <alignment/>
    </xf>
    <xf numFmtId="172" fontId="0" fillId="4" borderId="0" xfId="0" applyNumberFormat="1" applyFill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152400</xdr:rowOff>
    </xdr:from>
    <xdr:to>
      <xdr:col>10</xdr:col>
      <xdr:colOff>533400</xdr:colOff>
      <xdr:row>16</xdr:row>
      <xdr:rowOff>95250</xdr:rowOff>
    </xdr:to>
    <xdr:grpSp>
      <xdr:nvGrpSpPr>
        <xdr:cNvPr id="1" name="Group 78"/>
        <xdr:cNvGrpSpPr>
          <a:grpSpLocks/>
        </xdr:cNvGrpSpPr>
      </xdr:nvGrpSpPr>
      <xdr:grpSpPr>
        <a:xfrm>
          <a:off x="5514975" y="676275"/>
          <a:ext cx="3581400" cy="2619375"/>
          <a:chOff x="575" y="71"/>
          <a:chExt cx="376" cy="275"/>
        </a:xfrm>
        <a:solidFill>
          <a:srgbClr val="FFFFFF"/>
        </a:solidFill>
      </xdr:grpSpPr>
      <xdr:grpSp>
        <xdr:nvGrpSpPr>
          <xdr:cNvPr id="2" name="Group 16"/>
          <xdr:cNvGrpSpPr>
            <a:grpSpLocks/>
          </xdr:cNvGrpSpPr>
        </xdr:nvGrpSpPr>
        <xdr:grpSpPr>
          <a:xfrm>
            <a:off x="575" y="71"/>
            <a:ext cx="288" cy="275"/>
            <a:chOff x="598" y="89"/>
            <a:chExt cx="238" cy="225"/>
          </a:xfrm>
          <a:solidFill>
            <a:srgbClr val="FFFFFF"/>
          </a:solidFill>
        </xdr:grpSpPr>
        <xdr:sp>
          <xdr:nvSpPr>
            <xdr:cNvPr id="3" name="Oval 12"/>
            <xdr:cNvSpPr>
              <a:spLocks/>
            </xdr:cNvSpPr>
          </xdr:nvSpPr>
          <xdr:spPr>
            <a:xfrm>
              <a:off x="598" y="89"/>
              <a:ext cx="238" cy="22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AutoShape 13"/>
            <xdr:cNvSpPr>
              <a:spLocks/>
            </xdr:cNvSpPr>
          </xdr:nvSpPr>
          <xdr:spPr>
            <a:xfrm>
              <a:off x="601" y="103"/>
              <a:ext cx="231" cy="197"/>
            </a:xfrm>
            <a:prstGeom prst="hexagon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AutoShape 14"/>
            <xdr:cNvSpPr>
              <a:spLocks/>
            </xdr:cNvSpPr>
          </xdr:nvSpPr>
          <xdr:spPr>
            <a:xfrm>
              <a:off x="630" y="128"/>
              <a:ext cx="171" cy="146"/>
            </a:xfrm>
            <a:prstGeom prst="hexagon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15"/>
            <xdr:cNvSpPr>
              <a:spLocks/>
            </xdr:cNvSpPr>
          </xdr:nvSpPr>
          <xdr:spPr>
            <a:xfrm>
              <a:off x="643" y="128"/>
              <a:ext cx="146" cy="14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" name="Line 34"/>
          <xdr:cNvSpPr>
            <a:spLocks/>
          </xdr:cNvSpPr>
        </xdr:nvSpPr>
        <xdr:spPr>
          <a:xfrm>
            <a:off x="632" y="119"/>
            <a:ext cx="1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35"/>
          <xdr:cNvSpPr>
            <a:spLocks/>
          </xdr:cNvSpPr>
        </xdr:nvSpPr>
        <xdr:spPr>
          <a:xfrm flipH="1" flipV="1">
            <a:off x="749" y="89"/>
            <a:ext cx="20" cy="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40"/>
          <xdr:cNvSpPr>
            <a:spLocks/>
          </xdr:cNvSpPr>
        </xdr:nvSpPr>
        <xdr:spPr>
          <a:xfrm>
            <a:off x="717" y="208"/>
            <a:ext cx="76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41"/>
          <xdr:cNvSpPr>
            <a:spLocks/>
          </xdr:cNvSpPr>
        </xdr:nvSpPr>
        <xdr:spPr>
          <a:xfrm flipV="1">
            <a:off x="716" y="133"/>
            <a:ext cx="123" cy="7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Box 42"/>
          <xdr:cNvSpPr txBox="1">
            <a:spLocks noChangeArrowheads="1"/>
          </xdr:cNvSpPr>
        </xdr:nvSpPr>
        <xdr:spPr>
          <a:xfrm>
            <a:off x="698" y="230"/>
            <a:ext cx="82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Wendel
Innenradius</a:t>
            </a:r>
          </a:p>
        </xdr:txBody>
      </xdr:sp>
      <xdr:sp>
        <xdr:nvSpPr>
          <xdr:cNvPr id="12" name="TextBox 43"/>
          <xdr:cNvSpPr txBox="1">
            <a:spLocks noChangeArrowheads="1"/>
          </xdr:cNvSpPr>
        </xdr:nvSpPr>
        <xdr:spPr>
          <a:xfrm>
            <a:off x="852" y="109"/>
            <a:ext cx="99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Wendel
Aussenradius</a:t>
            </a:r>
          </a:p>
        </xdr:txBody>
      </xdr:sp>
      <xdr:sp>
        <xdr:nvSpPr>
          <xdr:cNvPr id="13" name="Polygon 44"/>
          <xdr:cNvSpPr>
            <a:spLocks/>
          </xdr:cNvSpPr>
        </xdr:nvSpPr>
        <xdr:spPr>
          <a:xfrm>
            <a:off x="631" y="89"/>
            <a:ext cx="138" cy="30"/>
          </a:xfrm>
          <a:custGeom>
            <a:pathLst>
              <a:path h="30" w="138">
                <a:moveTo>
                  <a:pt x="18" y="0"/>
                </a:moveTo>
                <a:lnTo>
                  <a:pt x="119" y="0"/>
                </a:lnTo>
                <a:lnTo>
                  <a:pt x="138" y="30"/>
                </a:lnTo>
                <a:lnTo>
                  <a:pt x="0" y="30"/>
                </a:lnTo>
                <a:lnTo>
                  <a:pt x="18" y="0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95250</xdr:colOff>
      <xdr:row>19</xdr:row>
      <xdr:rowOff>0</xdr:rowOff>
    </xdr:from>
    <xdr:to>
      <xdr:col>10</xdr:col>
      <xdr:colOff>609600</xdr:colOff>
      <xdr:row>27</xdr:row>
      <xdr:rowOff>142875</xdr:rowOff>
    </xdr:to>
    <xdr:grpSp>
      <xdr:nvGrpSpPr>
        <xdr:cNvPr id="14" name="Group 73"/>
        <xdr:cNvGrpSpPr>
          <a:grpSpLocks/>
        </xdr:cNvGrpSpPr>
      </xdr:nvGrpSpPr>
      <xdr:grpSpPr>
        <a:xfrm>
          <a:off x="4848225" y="3829050"/>
          <a:ext cx="4324350" cy="1581150"/>
          <a:chOff x="505" y="380"/>
          <a:chExt cx="454" cy="166"/>
        </a:xfrm>
        <a:solidFill>
          <a:srgbClr val="FFFFFF"/>
        </a:solidFill>
      </xdr:grpSpPr>
      <xdr:sp>
        <xdr:nvSpPr>
          <xdr:cNvPr id="15" name="AutoShape 17"/>
          <xdr:cNvSpPr>
            <a:spLocks/>
          </xdr:cNvSpPr>
        </xdr:nvSpPr>
        <xdr:spPr>
          <a:xfrm rot="10800000">
            <a:off x="561" y="380"/>
            <a:ext cx="302" cy="117"/>
          </a:xfrm>
          <a:prstGeom prst="trapezoid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22"/>
          <xdr:cNvSpPr>
            <a:spLocks/>
          </xdr:cNvSpPr>
        </xdr:nvSpPr>
        <xdr:spPr>
          <a:xfrm>
            <a:off x="561" y="532"/>
            <a:ext cx="30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TextBox 23"/>
          <xdr:cNvSpPr txBox="1">
            <a:spLocks noChangeArrowheads="1"/>
          </xdr:cNvSpPr>
        </xdr:nvSpPr>
        <xdr:spPr>
          <a:xfrm>
            <a:off x="679" y="509"/>
            <a:ext cx="9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Brett Länge</a:t>
            </a:r>
          </a:p>
        </xdr:txBody>
      </xdr:sp>
      <xdr:sp>
        <xdr:nvSpPr>
          <xdr:cNvPr id="18" name="Line 24"/>
          <xdr:cNvSpPr>
            <a:spLocks/>
          </xdr:cNvSpPr>
        </xdr:nvSpPr>
        <xdr:spPr>
          <a:xfrm>
            <a:off x="876" y="380"/>
            <a:ext cx="0" cy="118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TextBox 25"/>
          <xdr:cNvSpPr txBox="1">
            <a:spLocks noChangeArrowheads="1"/>
          </xdr:cNvSpPr>
        </xdr:nvSpPr>
        <xdr:spPr>
          <a:xfrm>
            <a:off x="882" y="419"/>
            <a:ext cx="77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Brett Breite</a:t>
            </a:r>
          </a:p>
        </xdr:txBody>
      </xdr:sp>
      <xdr:sp>
        <xdr:nvSpPr>
          <xdr:cNvPr id="20" name="Line 28"/>
          <xdr:cNvSpPr>
            <a:spLocks/>
          </xdr:cNvSpPr>
        </xdr:nvSpPr>
        <xdr:spPr>
          <a:xfrm>
            <a:off x="558" y="498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9"/>
          <xdr:cNvSpPr>
            <a:spLocks/>
          </xdr:cNvSpPr>
        </xdr:nvSpPr>
        <xdr:spPr>
          <a:xfrm>
            <a:off x="864" y="498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30"/>
          <xdr:cNvSpPr>
            <a:spLocks/>
          </xdr:cNvSpPr>
        </xdr:nvSpPr>
        <xdr:spPr>
          <a:xfrm>
            <a:off x="864" y="497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31"/>
          <xdr:cNvSpPr>
            <a:spLocks/>
          </xdr:cNvSpPr>
        </xdr:nvSpPr>
        <xdr:spPr>
          <a:xfrm>
            <a:off x="789" y="380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Polygon 45"/>
          <xdr:cNvSpPr>
            <a:spLocks/>
          </xdr:cNvSpPr>
        </xdr:nvSpPr>
        <xdr:spPr>
          <a:xfrm>
            <a:off x="560" y="380"/>
            <a:ext cx="303" cy="117"/>
          </a:xfrm>
          <a:custGeom>
            <a:pathLst>
              <a:path h="117" w="303">
                <a:moveTo>
                  <a:pt x="77" y="0"/>
                </a:moveTo>
                <a:lnTo>
                  <a:pt x="226" y="0"/>
                </a:lnTo>
                <a:lnTo>
                  <a:pt x="303" y="117"/>
                </a:lnTo>
                <a:lnTo>
                  <a:pt x="0" y="117"/>
                </a:lnTo>
                <a:lnTo>
                  <a:pt x="77" y="0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27"/>
          <xdr:cNvSpPr>
            <a:spLocks/>
          </xdr:cNvSpPr>
        </xdr:nvSpPr>
        <xdr:spPr>
          <a:xfrm>
            <a:off x="505" y="450"/>
            <a:ext cx="30" cy="21"/>
          </a:xfrm>
          <a:prstGeom prst="callout2">
            <a:avLst>
              <a:gd name="adj1" fmla="val 176666"/>
              <a:gd name="adj2" fmla="val 135712"/>
              <a:gd name="adj3" fmla="val 130000"/>
              <a:gd name="adj4" fmla="val 7143"/>
              <a:gd name="adj5" fmla="val 76666"/>
              <a:gd name="adj6" fmla="val 7143"/>
              <a:gd name="adj7" fmla="val 220000"/>
              <a:gd name="adj8" fmla="val 10237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60°</a:t>
            </a:r>
          </a:p>
        </xdr:txBody>
      </xdr:sp>
      <xdr:sp>
        <xdr:nvSpPr>
          <xdr:cNvPr id="26" name="Oval 58"/>
          <xdr:cNvSpPr>
            <a:spLocks/>
          </xdr:cNvSpPr>
        </xdr:nvSpPr>
        <xdr:spPr>
          <a:xfrm>
            <a:off x="677" y="482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Oval 59"/>
          <xdr:cNvSpPr>
            <a:spLocks/>
          </xdr:cNvSpPr>
        </xdr:nvSpPr>
        <xdr:spPr>
          <a:xfrm>
            <a:off x="637" y="384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314325</xdr:colOff>
      <xdr:row>5</xdr:row>
      <xdr:rowOff>95250</xdr:rowOff>
    </xdr:from>
    <xdr:to>
      <xdr:col>6</xdr:col>
      <xdr:colOff>752475</xdr:colOff>
      <xdr:row>21</xdr:row>
      <xdr:rowOff>85725</xdr:rowOff>
    </xdr:to>
    <xdr:sp>
      <xdr:nvSpPr>
        <xdr:cNvPr id="28" name="AutoShape 39"/>
        <xdr:cNvSpPr>
          <a:spLocks/>
        </xdr:cNvSpPr>
      </xdr:nvSpPr>
      <xdr:spPr>
        <a:xfrm>
          <a:off x="5067300" y="990600"/>
          <a:ext cx="1200150" cy="3343275"/>
        </a:xfrm>
        <a:custGeom>
          <a:pathLst>
            <a:path h="329" w="126">
              <a:moveTo>
                <a:pt x="126" y="0"/>
              </a:moveTo>
              <a:cubicBezTo>
                <a:pt x="80" y="2"/>
                <a:pt x="34" y="4"/>
                <a:pt x="17" y="49"/>
              </a:cubicBezTo>
              <a:cubicBezTo>
                <a:pt x="0" y="94"/>
                <a:pt x="18" y="225"/>
                <a:pt x="25" y="272"/>
              </a:cubicBezTo>
              <a:cubicBezTo>
                <a:pt x="32" y="319"/>
                <a:pt x="46" y="324"/>
                <a:pt x="61" y="329"/>
              </a:cubicBezTo>
            </a:path>
          </a:pathLst>
        </a:custGeom>
        <a:noFill/>
        <a:ln w="127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838200</xdr:colOff>
      <xdr:row>19</xdr:row>
      <xdr:rowOff>47625</xdr:rowOff>
    </xdr:from>
    <xdr:to>
      <xdr:col>4</xdr:col>
      <xdr:colOff>1381125</xdr:colOff>
      <xdr:row>31</xdr:row>
      <xdr:rowOff>123825</xdr:rowOff>
    </xdr:to>
    <xdr:grpSp>
      <xdr:nvGrpSpPr>
        <xdr:cNvPr id="29" name="Group 82"/>
        <xdr:cNvGrpSpPr>
          <a:grpSpLocks/>
        </xdr:cNvGrpSpPr>
      </xdr:nvGrpSpPr>
      <xdr:grpSpPr>
        <a:xfrm>
          <a:off x="1047750" y="3876675"/>
          <a:ext cx="3105150" cy="2162175"/>
          <a:chOff x="110" y="407"/>
          <a:chExt cx="326" cy="227"/>
        </a:xfrm>
        <a:solidFill>
          <a:srgbClr val="FFFFFF"/>
        </a:solidFill>
      </xdr:grpSpPr>
      <xdr:sp>
        <xdr:nvSpPr>
          <xdr:cNvPr id="30" name="AutoShape 47"/>
          <xdr:cNvSpPr>
            <a:spLocks/>
          </xdr:cNvSpPr>
        </xdr:nvSpPr>
        <xdr:spPr>
          <a:xfrm rot="10800000">
            <a:off x="117" y="433"/>
            <a:ext cx="243" cy="86"/>
          </a:xfrm>
          <a:prstGeom prst="trapezoid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48"/>
          <xdr:cNvSpPr>
            <a:spLocks/>
          </xdr:cNvSpPr>
        </xdr:nvSpPr>
        <xdr:spPr>
          <a:xfrm rot="10800000">
            <a:off x="178" y="433"/>
            <a:ext cx="258" cy="86"/>
          </a:xfrm>
          <a:prstGeom prst="trapezoid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51"/>
          <xdr:cNvSpPr>
            <a:spLocks/>
          </xdr:cNvSpPr>
        </xdr:nvSpPr>
        <xdr:spPr>
          <a:xfrm>
            <a:off x="305" y="433"/>
            <a:ext cx="56" cy="8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52"/>
          <xdr:cNvSpPr>
            <a:spLocks/>
          </xdr:cNvSpPr>
        </xdr:nvSpPr>
        <xdr:spPr>
          <a:xfrm>
            <a:off x="114" y="554"/>
            <a:ext cx="6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53"/>
          <xdr:cNvSpPr>
            <a:spLocks/>
          </xdr:cNvSpPr>
        </xdr:nvSpPr>
        <xdr:spPr>
          <a:xfrm>
            <a:off x="178" y="522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54"/>
          <xdr:cNvSpPr>
            <a:spLocks/>
          </xdr:cNvSpPr>
        </xdr:nvSpPr>
        <xdr:spPr>
          <a:xfrm>
            <a:off x="115" y="52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Oval 55"/>
          <xdr:cNvSpPr>
            <a:spLocks/>
          </xdr:cNvSpPr>
        </xdr:nvSpPr>
        <xdr:spPr>
          <a:xfrm>
            <a:off x="267" y="505"/>
            <a:ext cx="9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Oval 56"/>
          <xdr:cNvSpPr>
            <a:spLocks/>
          </xdr:cNvSpPr>
        </xdr:nvSpPr>
        <xdr:spPr>
          <a:xfrm>
            <a:off x="177" y="439"/>
            <a:ext cx="9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Oval 57"/>
          <xdr:cNvSpPr>
            <a:spLocks/>
          </xdr:cNvSpPr>
        </xdr:nvSpPr>
        <xdr:spPr>
          <a:xfrm>
            <a:off x="362" y="438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Box 72"/>
          <xdr:cNvSpPr txBox="1">
            <a:spLocks noChangeArrowheads="1"/>
          </xdr:cNvSpPr>
        </xdr:nvSpPr>
        <xdr:spPr>
          <a:xfrm>
            <a:off x="110" y="533"/>
            <a:ext cx="75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Versatz</a:t>
            </a:r>
          </a:p>
        </xdr:txBody>
      </xdr:sp>
      <xdr:sp>
        <xdr:nvSpPr>
          <xdr:cNvPr id="40" name="TextBox 76"/>
          <xdr:cNvSpPr txBox="1">
            <a:spLocks noChangeArrowheads="1"/>
          </xdr:cNvSpPr>
        </xdr:nvSpPr>
        <xdr:spPr>
          <a:xfrm>
            <a:off x="203" y="407"/>
            <a:ext cx="14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Zusammenbau</a:t>
            </a:r>
          </a:p>
        </xdr:txBody>
      </xdr:sp>
      <xdr:sp>
        <xdr:nvSpPr>
          <xdr:cNvPr id="41" name="TextBox 77"/>
          <xdr:cNvSpPr txBox="1">
            <a:spLocks noChangeArrowheads="1"/>
          </xdr:cNvSpPr>
        </xdr:nvSpPr>
        <xdr:spPr>
          <a:xfrm>
            <a:off x="212" y="526"/>
            <a:ext cx="223" cy="10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Je zwei Brettchen werden um den Versatz verschoben aufeinander geklebt. Falls die Löcher für die Gewindestangen schon gebohrt sind, muss jeweils eines der Brettchen um 180° gedreht werden.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E22"/>
  <sheetViews>
    <sheetView showGridLines="0" tabSelected="1" workbookViewId="0" topLeftCell="A1">
      <selection activeCell="E5" sqref="E5"/>
    </sheetView>
  </sheetViews>
  <sheetFormatPr defaultColWidth="11.421875" defaultRowHeight="12.75"/>
  <cols>
    <col min="1" max="1" width="3.140625" style="0" customWidth="1"/>
    <col min="2" max="2" width="20.28125" style="0" customWidth="1"/>
    <col min="3" max="3" width="14.8515625" style="0" customWidth="1"/>
    <col min="4" max="4" width="3.28125" style="0" customWidth="1"/>
    <col min="5" max="5" width="29.7109375" style="0" customWidth="1"/>
  </cols>
  <sheetData>
    <row r="2" s="6" customFormat="1" ht="15.75">
      <c r="B2" s="6" t="s">
        <v>18</v>
      </c>
    </row>
    <row r="5" spans="2:5" s="4" customFormat="1" ht="16.5" customHeight="1">
      <c r="B5" s="3" t="s">
        <v>6</v>
      </c>
      <c r="C5" s="10">
        <v>360</v>
      </c>
      <c r="D5" s="5" t="s">
        <v>0</v>
      </c>
      <c r="E5" s="4">
        <v>1</v>
      </c>
    </row>
    <row r="6" spans="2:5" s="4" customFormat="1" ht="16.5" customHeight="1">
      <c r="B6" s="3" t="s">
        <v>7</v>
      </c>
      <c r="C6" s="10">
        <v>437.5</v>
      </c>
      <c r="D6" s="5" t="s">
        <v>0</v>
      </c>
      <c r="E6" s="5">
        <v>2</v>
      </c>
    </row>
    <row r="7" spans="2:5" s="4" customFormat="1" ht="16.5" customHeight="1">
      <c r="B7" s="3" t="s">
        <v>8</v>
      </c>
      <c r="C7" s="10">
        <v>40</v>
      </c>
      <c r="D7" s="5" t="s">
        <v>0</v>
      </c>
      <c r="E7" s="4">
        <v>2</v>
      </c>
    </row>
    <row r="8" spans="2:5" s="4" customFormat="1" ht="16.5" customHeight="1">
      <c r="B8" s="3" t="s">
        <v>16</v>
      </c>
      <c r="C8" s="10">
        <v>5</v>
      </c>
      <c r="E8" s="4" t="s">
        <v>17</v>
      </c>
    </row>
    <row r="9" spans="2:5" s="4" customFormat="1" ht="16.5" customHeight="1">
      <c r="B9" s="3" t="s">
        <v>38</v>
      </c>
      <c r="C9" s="12">
        <v>82.3</v>
      </c>
      <c r="E9" s="4">
        <v>5</v>
      </c>
    </row>
    <row r="10" s="4" customFormat="1" ht="16.5" customHeight="1"/>
    <row r="11" spans="2:3" s="4" customFormat="1" ht="16.5" customHeight="1">
      <c r="B11" s="3" t="s">
        <v>10</v>
      </c>
      <c r="C11" s="7">
        <f>ROUND((Innenradius-(Bettung/2)-SAbstand)+((2*C12)/SQRT(3)),1)</f>
        <v>534.1</v>
      </c>
    </row>
    <row r="12" spans="2:5" s="4" customFormat="1" ht="16.5" customHeight="1">
      <c r="B12" s="3" t="s">
        <v>9</v>
      </c>
      <c r="C12" s="7">
        <f>(Aussenradius+(Bettung/2)+SAbstand)-C15</f>
        <v>172.39999999999998</v>
      </c>
      <c r="E12" s="5"/>
    </row>
    <row r="13" spans="2:5" s="4" customFormat="1" ht="16.5" customHeight="1">
      <c r="B13" s="3" t="s">
        <v>19</v>
      </c>
      <c r="C13" s="7">
        <f>(2*C12)/SQRT(3)</f>
        <v>199.07037281658296</v>
      </c>
      <c r="E13" s="5"/>
    </row>
    <row r="14" spans="2:5" s="4" customFormat="1" ht="16.5" customHeight="1">
      <c r="B14" s="3"/>
      <c r="E14" s="5"/>
    </row>
    <row r="15" spans="2:5" s="4" customFormat="1" ht="16.5" customHeight="1">
      <c r="B15" s="3" t="s">
        <v>15</v>
      </c>
      <c r="C15" s="7">
        <f>ROUND(((Innenradius-SAbstand-(Bettung/2))*SQRT(3))/2,1)</f>
        <v>290.1</v>
      </c>
      <c r="E15" s="5"/>
    </row>
    <row r="16" spans="2:5" s="4" customFormat="1" ht="16.5" customHeight="1">
      <c r="B16" s="3" t="s">
        <v>14</v>
      </c>
      <c r="C16" s="7">
        <f>ROUND((2*(Aussenradius+SAbstand+(Bettung/2)))/SQRT(3),1)</f>
        <v>534</v>
      </c>
      <c r="E16" s="5"/>
    </row>
    <row r="17" spans="2:5" ht="16.5" customHeight="1">
      <c r="B17" s="2" t="s">
        <v>39</v>
      </c>
      <c r="C17" s="13">
        <f>C9/(C5*2*PI())</f>
        <v>0.03638458837906385</v>
      </c>
      <c r="E17" s="1"/>
    </row>
    <row r="18" spans="2:5" ht="16.5" customHeight="1">
      <c r="B18" s="2" t="s">
        <v>40</v>
      </c>
      <c r="C18" s="13">
        <f>C9/(C6*2*PI())</f>
        <v>0.029939318437629685</v>
      </c>
      <c r="E18" s="1"/>
    </row>
    <row r="19" spans="2:5" ht="16.5" customHeight="1">
      <c r="B19" s="2"/>
      <c r="E19" s="1"/>
    </row>
    <row r="20" spans="2:5" ht="16.5" customHeight="1">
      <c r="B20" s="2"/>
      <c r="E20" s="1"/>
    </row>
    <row r="21" spans="2:5" ht="16.5" customHeight="1">
      <c r="B21" s="2"/>
      <c r="E21" s="1"/>
    </row>
    <row r="22" spans="2:5" ht="16.5" customHeight="1">
      <c r="B22" s="2"/>
      <c r="E22" s="1"/>
    </row>
  </sheetData>
  <sheetProtection/>
  <dataValidations count="1">
    <dataValidation errorStyle="warning" type="custom" allowBlank="1" showInputMessage="1" showErrorMessage="1" errorTitle="Falsche Eingabe" error="Der Aussenradius muss gleich oder grösser als der Innenradius sein. Bei eingleisigem Wendel gilt: Aussenradius=Innenradius." sqref="C6">
      <formula1>"&gt;=C5"</formula1>
    </dataValidation>
  </dataValidations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L28"/>
  <sheetViews>
    <sheetView workbookViewId="0" topLeftCell="B1">
      <selection activeCell="K11" sqref="K11"/>
    </sheetView>
  </sheetViews>
  <sheetFormatPr defaultColWidth="11.421875" defaultRowHeight="12.75"/>
  <cols>
    <col min="1" max="1" width="7.8515625" style="8" customWidth="1"/>
    <col min="2" max="2" width="23.421875" style="0" customWidth="1"/>
    <col min="4" max="4" width="1.57421875" style="0" customWidth="1"/>
    <col min="5" max="5" width="14.57421875" style="0" customWidth="1"/>
    <col min="6" max="6" width="9.421875" style="0" customWidth="1"/>
    <col min="7" max="7" width="1.7109375" style="0" customWidth="1"/>
    <col min="8" max="8" width="24.7109375" style="0" customWidth="1"/>
    <col min="9" max="9" width="8.140625" style="0" customWidth="1"/>
    <col min="10" max="10" width="1.57421875" style="0" customWidth="1"/>
    <col min="11" max="11" width="23.00390625" style="0" customWidth="1"/>
    <col min="12" max="12" width="11.8515625" style="0" customWidth="1"/>
  </cols>
  <sheetData>
    <row r="1" spans="1:12" ht="12.75">
      <c r="A1" s="8">
        <v>1</v>
      </c>
      <c r="B1" s="11" t="s">
        <v>1</v>
      </c>
      <c r="C1" s="18">
        <v>360</v>
      </c>
      <c r="E1" s="11" t="s">
        <v>11</v>
      </c>
      <c r="F1" s="21">
        <v>36</v>
      </c>
      <c r="H1" s="14" t="s">
        <v>32</v>
      </c>
      <c r="I1" s="21">
        <v>10.5</v>
      </c>
      <c r="K1" t="s">
        <v>29</v>
      </c>
      <c r="L1" s="19">
        <f>I1+L14+L16+L17</f>
        <v>88.5</v>
      </c>
    </row>
    <row r="2" spans="1:12" ht="12.75">
      <c r="A2" s="8">
        <v>2</v>
      </c>
      <c r="B2" s="11" t="s">
        <v>2</v>
      </c>
      <c r="C2" s="18">
        <v>437.5</v>
      </c>
      <c r="E2" s="11" t="s">
        <v>12</v>
      </c>
      <c r="F2" s="18">
        <v>40</v>
      </c>
      <c r="H2" s="14" t="s">
        <v>33</v>
      </c>
      <c r="I2" s="18">
        <v>10.3</v>
      </c>
      <c r="K2" t="s">
        <v>29</v>
      </c>
      <c r="L2" s="19">
        <f>I2+L14+L16+L17</f>
        <v>88.3</v>
      </c>
    </row>
    <row r="3" spans="1:12" ht="12.75">
      <c r="A3" s="8">
        <v>3</v>
      </c>
      <c r="B3" s="11" t="s">
        <v>3</v>
      </c>
      <c r="C3" s="18">
        <v>515</v>
      </c>
      <c r="E3" s="11" t="s">
        <v>13</v>
      </c>
      <c r="F3" s="18">
        <v>30</v>
      </c>
      <c r="H3" s="14" t="s">
        <v>34</v>
      </c>
      <c r="I3" s="18">
        <v>8.2</v>
      </c>
      <c r="K3" t="s">
        <v>29</v>
      </c>
      <c r="L3" s="19">
        <f>I3+L14+L16+L17</f>
        <v>86.2</v>
      </c>
    </row>
    <row r="4" spans="1:12" ht="12.75">
      <c r="A4" s="8">
        <v>4</v>
      </c>
      <c r="B4" s="11" t="s">
        <v>4</v>
      </c>
      <c r="C4" s="18">
        <v>579.3</v>
      </c>
      <c r="E4" s="11" t="s">
        <v>49</v>
      </c>
      <c r="F4" s="18">
        <v>30</v>
      </c>
      <c r="H4" s="14" t="s">
        <v>35</v>
      </c>
      <c r="I4" s="21">
        <v>10.5</v>
      </c>
      <c r="K4" t="s">
        <v>29</v>
      </c>
      <c r="L4" s="19">
        <f>I4+L13+L16+L17</f>
        <v>82.5</v>
      </c>
    </row>
    <row r="5" spans="1:12" ht="12.75">
      <c r="A5" s="8">
        <v>5</v>
      </c>
      <c r="B5" s="11" t="s">
        <v>5</v>
      </c>
      <c r="C5" s="18">
        <v>643.6</v>
      </c>
      <c r="E5" s="11"/>
      <c r="F5" s="18"/>
      <c r="H5" s="14" t="s">
        <v>36</v>
      </c>
      <c r="I5" s="18">
        <v>10.3</v>
      </c>
      <c r="K5" t="s">
        <v>29</v>
      </c>
      <c r="L5" s="19">
        <f>I5+L13+L16+L17</f>
        <v>82.3</v>
      </c>
    </row>
    <row r="6" spans="1:12" ht="12.75">
      <c r="A6" s="8">
        <v>6</v>
      </c>
      <c r="B6" s="11" t="s">
        <v>20</v>
      </c>
      <c r="C6" s="18">
        <v>295.4</v>
      </c>
      <c r="E6" s="11"/>
      <c r="F6" s="18"/>
      <c r="H6" s="14" t="s">
        <v>37</v>
      </c>
      <c r="I6" s="18">
        <v>8.2</v>
      </c>
      <c r="K6" t="s">
        <v>29</v>
      </c>
      <c r="L6" s="19">
        <f>I6+L13+L16+L17</f>
        <v>80.2</v>
      </c>
    </row>
    <row r="7" spans="1:12" ht="12.75">
      <c r="A7" s="8">
        <v>7</v>
      </c>
      <c r="B7" s="11" t="s">
        <v>21</v>
      </c>
      <c r="C7" s="18">
        <v>360</v>
      </c>
      <c r="E7" s="11"/>
      <c r="F7" s="18"/>
      <c r="H7" s="14" t="s">
        <v>50</v>
      </c>
      <c r="I7" s="18">
        <v>8</v>
      </c>
      <c r="K7" t="s">
        <v>29</v>
      </c>
      <c r="L7" s="19">
        <v>86</v>
      </c>
    </row>
    <row r="8" spans="1:12" ht="12.75">
      <c r="A8" s="8">
        <v>8</v>
      </c>
      <c r="B8" s="11" t="s">
        <v>22</v>
      </c>
      <c r="C8" s="18">
        <v>424.6</v>
      </c>
      <c r="E8" s="11"/>
      <c r="F8" s="18"/>
      <c r="H8" s="14" t="s">
        <v>51</v>
      </c>
      <c r="I8" s="18">
        <v>8</v>
      </c>
      <c r="K8" t="s">
        <v>29</v>
      </c>
      <c r="L8" s="19">
        <v>82</v>
      </c>
    </row>
    <row r="9" spans="1:12" ht="12.75">
      <c r="A9" s="8">
        <v>9</v>
      </c>
      <c r="B9" s="11" t="s">
        <v>23</v>
      </c>
      <c r="C9" s="18">
        <v>553.9</v>
      </c>
      <c r="F9" s="18"/>
      <c r="I9" s="18"/>
      <c r="L9" s="19"/>
    </row>
    <row r="10" spans="1:12" ht="12.75">
      <c r="A10" s="8">
        <v>10</v>
      </c>
      <c r="B10" s="11" t="s">
        <v>24</v>
      </c>
      <c r="C10" s="18">
        <v>618.5</v>
      </c>
      <c r="F10" s="18"/>
      <c r="I10" s="18"/>
      <c r="L10" s="19"/>
    </row>
    <row r="11" spans="1:12" ht="12.75">
      <c r="A11" s="8">
        <v>11</v>
      </c>
      <c r="B11" s="11" t="s">
        <v>45</v>
      </c>
      <c r="C11" s="23">
        <v>358</v>
      </c>
      <c r="F11" s="18"/>
      <c r="I11" s="18"/>
      <c r="L11" s="19"/>
    </row>
    <row r="12" spans="1:12" ht="12.75">
      <c r="A12" s="8">
        <v>12</v>
      </c>
      <c r="B12" s="11" t="s">
        <v>46</v>
      </c>
      <c r="C12" s="23">
        <v>415</v>
      </c>
      <c r="F12" s="18"/>
      <c r="I12" s="18"/>
      <c r="L12" s="22"/>
    </row>
    <row r="13" spans="1:12" ht="12.75">
      <c r="A13" s="8">
        <v>13</v>
      </c>
      <c r="B13" s="11" t="s">
        <v>47</v>
      </c>
      <c r="C13" s="23">
        <v>472</v>
      </c>
      <c r="F13" s="18"/>
      <c r="H13" t="s">
        <v>42</v>
      </c>
      <c r="I13" s="18"/>
      <c r="K13" t="s">
        <v>44</v>
      </c>
      <c r="L13" s="19">
        <v>59</v>
      </c>
    </row>
    <row r="14" spans="1:12" ht="12.75">
      <c r="A14" s="8">
        <v>14</v>
      </c>
      <c r="B14" s="11" t="s">
        <v>48</v>
      </c>
      <c r="C14" s="23">
        <v>529</v>
      </c>
      <c r="F14" s="18"/>
      <c r="I14" s="18"/>
      <c r="K14" t="s">
        <v>30</v>
      </c>
      <c r="L14" s="19">
        <v>65</v>
      </c>
    </row>
    <row r="15" spans="1:12" ht="12.75">
      <c r="A15" s="8">
        <v>15</v>
      </c>
      <c r="B15" s="11"/>
      <c r="C15" s="23"/>
      <c r="F15" s="18"/>
      <c r="I15" s="18"/>
      <c r="K15" t="s">
        <v>31</v>
      </c>
      <c r="L15" s="22"/>
    </row>
    <row r="16" spans="1:12" ht="12.75">
      <c r="A16" s="8">
        <v>16</v>
      </c>
      <c r="B16" s="11"/>
      <c r="C16" s="23"/>
      <c r="F16" s="18"/>
      <c r="I16" s="18"/>
      <c r="K16" t="s">
        <v>28</v>
      </c>
      <c r="L16" s="19">
        <v>8</v>
      </c>
    </row>
    <row r="17" spans="1:12" ht="12.75">
      <c r="A17" s="8">
        <v>17</v>
      </c>
      <c r="B17" s="11"/>
      <c r="C17" s="23"/>
      <c r="F17" s="18"/>
      <c r="I17" s="18"/>
      <c r="K17" t="s">
        <v>41</v>
      </c>
      <c r="L17" s="19">
        <v>5</v>
      </c>
    </row>
    <row r="18" spans="1:12" ht="12.75">
      <c r="A18" s="8">
        <v>18</v>
      </c>
      <c r="B18" s="11"/>
      <c r="C18" s="23"/>
      <c r="F18" s="18"/>
      <c r="I18" s="18"/>
      <c r="L18" s="22"/>
    </row>
    <row r="19" spans="1:12" ht="12.75">
      <c r="A19" s="8">
        <v>19</v>
      </c>
      <c r="B19" s="11"/>
      <c r="C19" s="23"/>
      <c r="F19" s="18"/>
      <c r="I19" s="18"/>
      <c r="L19" s="22"/>
    </row>
    <row r="20" spans="1:12" ht="12.75">
      <c r="A20" s="8">
        <v>20</v>
      </c>
      <c r="B20" s="11"/>
      <c r="C20" s="23"/>
      <c r="F20" s="18"/>
      <c r="I20" s="18"/>
      <c r="L20" s="22"/>
    </row>
    <row r="21" spans="1:12" ht="12.75">
      <c r="A21" s="8">
        <v>21</v>
      </c>
      <c r="B21" s="11"/>
      <c r="C21" s="23"/>
      <c r="F21" s="18"/>
      <c r="I21" s="18"/>
      <c r="L21" s="22"/>
    </row>
    <row r="22" spans="1:12" ht="12.75">
      <c r="A22" s="8">
        <v>22</v>
      </c>
      <c r="B22" s="11"/>
      <c r="C22" s="23"/>
      <c r="F22" s="18"/>
      <c r="I22" s="18"/>
      <c r="L22" s="22"/>
    </row>
    <row r="23" spans="3:12" ht="12.75">
      <c r="C23" s="23"/>
      <c r="F23" s="18"/>
      <c r="I23" s="18"/>
      <c r="L23" s="22"/>
    </row>
    <row r="24" spans="1:12" s="17" customFormat="1" ht="12.75">
      <c r="A24" s="15"/>
      <c r="B24" s="16"/>
      <c r="C24" s="20" t="s">
        <v>25</v>
      </c>
      <c r="F24" s="20" t="s">
        <v>26</v>
      </c>
      <c r="I24" s="20" t="s">
        <v>27</v>
      </c>
      <c r="L24" s="20" t="s">
        <v>43</v>
      </c>
    </row>
    <row r="25" spans="3:6" ht="12.75">
      <c r="C25" s="9"/>
      <c r="F25" s="9"/>
    </row>
    <row r="26" spans="3:6" ht="12.75">
      <c r="C26" s="9"/>
      <c r="F26" s="9"/>
    </row>
    <row r="27" spans="3:6" ht="12.75">
      <c r="C27" s="9"/>
      <c r="F27" s="9"/>
    </row>
    <row r="28" spans="3:6" ht="12.75">
      <c r="C28" s="9"/>
      <c r="F28" s="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Lüssi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Lüssi</dc:creator>
  <cp:keywords/>
  <dc:description>Ergänzungen: Michael H. Mayer</dc:description>
  <cp:lastModifiedBy>Rainer Lüssi</cp:lastModifiedBy>
  <dcterms:created xsi:type="dcterms:W3CDTF">2004-10-16T12:51:39Z</dcterms:created>
  <dcterms:modified xsi:type="dcterms:W3CDTF">2009-01-06T05:17:36Z</dcterms:modified>
  <cp:category/>
  <cp:version/>
  <cp:contentType/>
  <cp:contentStatus/>
</cp:coreProperties>
</file>